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ables/table1.xml" ContentType="application/vnd.openxmlformats-officedocument.spreadsheetml.table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ADME" sheetId="1" r:id="rId1"/>
    <sheet name="Data" sheetId="2" r:id="rId2"/>
    <sheet name="Action_Lists" sheetId="3" r:id="rId3"/>
    <sheet name="Summary" sheetId="4" r:id="rId4"/>
  </sheets>
  <calcPr calcId="124519" fullCalcOnLoad="1"/>
</workbook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<sst xmlns="http://schemas.openxmlformats.org/spreadsheetml/2006/main" count="75" uniqueCount="63">
  <si>
    <t>First Service Appointment Tracker — Quick Start</t>
  </si>
  <si>
    <t xml:space="preserve">How to use:
1) Go to the Data sheet and paste/export your NEW VEHICLE SALES with any first service appointments.
   Required columns: CustomerID, CustomerName, VIN, SaleDate, FirstServiceApptDate, ApptStatus, Email, Phone.
   Optional: Notes.
2) The sheet auto-calculates:
   - DaysFromSaleToAppt
   - Within90Days (Yes/No)
3) The Summary sheet shows:
   - First Service Scheduled % (within 90 days)
   - First Service Show Rate (of those scheduled within 90 days)
   - Last 90 days metrics
4) The Action_Lists sheet builds dynamic lists for:
   - No Appt (sold in last 90d, no appt yet)
   - No-Show Follow-up
   - Upcoming Appointments (next 7 days)
Refresh cadence:
- Update weekly. Paste new exports under the headers (do not delete header row). 
- ApptStatus options: Scheduled, Showed, No-Show, Cancelled, Rescheduled, Walk-in.
</t>
  </si>
  <si>
    <t>CustomerID</t>
  </si>
  <si>
    <t>CustomerName</t>
  </si>
  <si>
    <t>VIN</t>
  </si>
  <si>
    <t>SaleDate</t>
  </si>
  <si>
    <t>FirstServiceApptDate</t>
  </si>
  <si>
    <t>ApptStatus</t>
  </si>
  <si>
    <t>Email</t>
  </si>
  <si>
    <t>Phone</t>
  </si>
  <si>
    <t>DaysFromSaleToAppt</t>
  </si>
  <si>
    <t>Within90Days</t>
  </si>
  <si>
    <t>Notes</t>
  </si>
  <si>
    <t>C1001</t>
  </si>
  <si>
    <t>Alex Morgan</t>
  </si>
  <si>
    <t>1HGCM82633A123456</t>
  </si>
  <si>
    <t>Showed</t>
  </si>
  <si>
    <t>alex@example.com</t>
  </si>
  <si>
    <t>(555) 010-1122</t>
  </si>
  <si>
    <t>Oil + inspection</t>
  </si>
  <si>
    <t>C1002</t>
  </si>
  <si>
    <t>Bailey Chen</t>
  </si>
  <si>
    <t>2T3ZF4DV6AW123457</t>
  </si>
  <si>
    <t>No-Show</t>
  </si>
  <si>
    <t>bailey@example.com</t>
  </si>
  <si>
    <t>(555) 010-2233</t>
  </si>
  <si>
    <t>C1003</t>
  </si>
  <si>
    <t>Chris Rivera</t>
  </si>
  <si>
    <t>3FAHP0HA6AR123458</t>
  </si>
  <si>
    <t>chris@example.com</t>
  </si>
  <si>
    <t>(555) 010-3344</t>
  </si>
  <si>
    <t>C1004</t>
  </si>
  <si>
    <t>Dana Patel</t>
  </si>
  <si>
    <t>JHMCM56557C123459</t>
  </si>
  <si>
    <t>dana@example.com</t>
  </si>
  <si>
    <t>(555) 010-4455</t>
  </si>
  <si>
    <t>Late first visit</t>
  </si>
  <si>
    <t>C1005</t>
  </si>
  <si>
    <t>Evan Brooks</t>
  </si>
  <si>
    <t>1N4AL11D75C123460</t>
  </si>
  <si>
    <t>Scheduled</t>
  </si>
  <si>
    <t>evan@example.com</t>
  </si>
  <si>
    <t>(555) 010-5566</t>
  </si>
  <si>
    <t>Auto-Generated Action Lists</t>
  </si>
  <si>
    <t>If your Excel supports FILTER(), these lists auto-populate. Otherwise filter directly on the Data sheet.</t>
  </si>
  <si>
    <t>1) No Appointment Yet (Sold in last 90 days)</t>
  </si>
  <si>
    <t>2) No-Show Follow-up</t>
  </si>
  <si>
    <t>3) Upcoming Appointments (Next 7 Days)</t>
  </si>
  <si>
    <t>First Service Retention Score</t>
  </si>
  <si>
    <t>Overall Metrics</t>
  </si>
  <si>
    <t>Total Vehicles Sold (rows)</t>
  </si>
  <si>
    <t>Scheduled within 90 days (count)</t>
  </si>
  <si>
    <t>First Service Scheduled % (within 90d)</t>
  </si>
  <si>
    <t>Showed within 90 days (count)</t>
  </si>
  <si>
    <t>First Service Show Rate (of those scheduled within 90d)</t>
  </si>
  <si>
    <t>No Appointment Yet (sold in last 90d)</t>
  </si>
  <si>
    <t>No-Show (count)</t>
  </si>
  <si>
    <t>Upcoming Appointments (next 7 days)</t>
  </si>
  <si>
    <t>Goals</t>
  </si>
  <si>
    <t>Target First Service Scheduled %</t>
  </si>
  <si>
    <t>85%</t>
  </si>
  <si>
    <t>Target First Service Show Rate</t>
  </si>
  <si>
    <t>90%</t>
  </si>
</sst>
</file>

<file path=xl/styles.xml><?xml version="1.0" encoding="utf-8"?>
<styleSheet xmlns="http://schemas.openxmlformats.org/spreadsheetml/2006/main">
  <numFmts count="2">
    <numFmt numFmtId="164" formatCode="yyyy-mm-dd"/>
    <numFmt numFmtId="165" formatCode="0.0%"/>
  </numFmts>
  <fonts count="3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0" fillId="0" borderId="0" xfId="0" applyAlignment="1">
      <alignment vertical="top" wrapText="1"/>
    </xf>
    <xf numFmtId="164" fontId="0" fillId="0" borderId="0" xfId="0" applyNumberFormat="1"/>
    <xf numFmtId="0" fontId="0" fillId="0" borderId="0" xfId="0" applyAlignment="1">
      <alignment horizontal="center"/>
    </xf>
    <xf numFmtId="0" fontId="2" fillId="0" borderId="0" xfId="0" applyFont="1"/>
    <xf numFmtId="165" fontId="0" fillId="0" borderId="0" xfId="0" applyNumberFormat="1"/>
  </cellXfs>
  <cellStyles count="1">
    <cellStyle name="Normal" xfId="0" builtinId="0"/>
  </cellStyles>
  <dxfs count="3">
    <dxf>
      <fill>
        <patternFill>
          <bgColor rgb="FFC6EFCE"/>
        </patternFill>
      </fill>
    </dxf>
    <dxf>
      <fill>
        <patternFill>
          <bgColor rgb="FFF8CBAD"/>
        </patternFill>
      </fill>
    </dxf>
    <dxf>
      <fill>
        <patternFill>
          <bgColor rgb="FFFFE6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8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id="1" name="FirstServiceData" displayName="FirstServiceData" ref="A1:K2001" totalsRowShown="0">
  <autoFilter ref="A1:K2001"/>
  <tableColumns count="11">
    <tableColumn id="1" name="CustomerID"/>
    <tableColumn id="2" name="CustomerName"/>
    <tableColumn id="3" name="VIN"/>
    <tableColumn id="4" name="SaleDate"/>
    <tableColumn id="5" name="FirstServiceApptDate"/>
    <tableColumn id="6" name="ApptStatus"/>
    <tableColumn id="7" name="Email"/>
    <tableColumn id="8" name="Phone"/>
    <tableColumn id="9" name="DaysFromSaleToAppt"/>
    <tableColumn id="10" name="Within90Days"/>
    <tableColumn id="11" name="Note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3"/>
  <sheetViews>
    <sheetView tabSelected="1" workbookViewId="0"/>
  </sheetViews>
  <sheetFormatPr defaultRowHeight="15"/>
  <cols>
    <col min="1" max="1" width="110.7109375" customWidth="1"/>
  </cols>
  <sheetData>
    <row r="1" spans="1:1">
      <c r="A1" s="1" t="s">
        <v>0</v>
      </c>
    </row>
    <row r="3" spans="1:1">
      <c r="A3" s="2" t="s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K6"/>
  <sheetViews>
    <sheetView workbookViewId="0">
      <pane ySplit="1" topLeftCell="A2" activePane="bottomLeft" state="frozen"/>
      <selection pane="bottomLeft"/>
    </sheetView>
  </sheetViews>
  <sheetFormatPr defaultRowHeight="15"/>
  <cols>
    <col min="1" max="1" width="12.7109375" customWidth="1"/>
    <col min="2" max="2" width="22.7109375" customWidth="1"/>
    <col min="3" max="3" width="20.7109375" customWidth="1"/>
    <col min="4" max="4" width="14.7109375" customWidth="1"/>
    <col min="5" max="5" width="18.7109375" customWidth="1"/>
    <col min="6" max="6" width="14.7109375" customWidth="1"/>
    <col min="7" max="7" width="26.7109375" customWidth="1"/>
    <col min="8" max="8" width="16.7109375" customWidth="1"/>
    <col min="9" max="9" width="20.7109375" customWidth="1"/>
    <col min="10" max="10" width="14.7109375" customWidth="1"/>
    <col min="11" max="11" width="28.7109375" customWidth="1"/>
  </cols>
  <sheetData>
    <row r="1" spans="1:11">
      <c r="A1" t="s">
        <v>2</v>
      </c>
      <c r="B1" t="s">
        <v>3</v>
      </c>
      <c r="C1" t="s">
        <v>4</v>
      </c>
      <c r="D1" t="s">
        <v>5</v>
      </c>
      <c r="E1" t="s">
        <v>6</v>
      </c>
      <c r="F1" t="s">
        <v>7</v>
      </c>
      <c r="G1" t="s">
        <v>8</v>
      </c>
      <c r="H1" t="s">
        <v>9</v>
      </c>
      <c r="I1" t="s">
        <v>10</v>
      </c>
      <c r="J1" t="s">
        <v>11</v>
      </c>
      <c r="K1" t="s">
        <v>12</v>
      </c>
    </row>
    <row r="2" spans="1:11">
      <c r="A2" t="s">
        <v>13</v>
      </c>
      <c r="B2" t="s">
        <v>14</v>
      </c>
      <c r="C2" t="s">
        <v>15</v>
      </c>
      <c r="D2" s="3">
        <v>45815</v>
      </c>
      <c r="E2" s="3">
        <v>45875</v>
      </c>
      <c r="F2" t="s">
        <v>16</v>
      </c>
      <c r="G2" t="s">
        <v>17</v>
      </c>
      <c r="H2" t="s">
        <v>18</v>
      </c>
      <c r="I2" s="4">
        <f>IF(E2&lt;&gt;"",E2-D2,"")</f>
        <v>0</v>
      </c>
      <c r="J2" s="4">
        <f>IF(AND(E2&lt;&gt;"",E2&lt;=D2+90),"Yes","No")</f>
        <v>0</v>
      </c>
      <c r="K2" t="s">
        <v>19</v>
      </c>
    </row>
    <row r="3" spans="1:11">
      <c r="A3" t="s">
        <v>20</v>
      </c>
      <c r="B3" t="s">
        <v>21</v>
      </c>
      <c r="C3" t="s">
        <v>22</v>
      </c>
      <c r="D3" s="3">
        <v>45850</v>
      </c>
      <c r="E3" s="3">
        <v>45885</v>
      </c>
      <c r="F3" t="s">
        <v>23</v>
      </c>
      <c r="G3" t="s">
        <v>24</v>
      </c>
      <c r="H3" t="s">
        <v>25</v>
      </c>
      <c r="I3" s="4">
        <f>IF(E3&lt;&gt;"",E3-D3,"")</f>
        <v>0</v>
      </c>
      <c r="J3" s="4">
        <f>IF(AND(E3&lt;&gt;"",E3&lt;=D3+90),"Yes","No")</f>
        <v>0</v>
      </c>
    </row>
    <row r="4" spans="1:11">
      <c r="A4" t="s">
        <v>26</v>
      </c>
      <c r="B4" t="s">
        <v>27</v>
      </c>
      <c r="C4" t="s">
        <v>28</v>
      </c>
      <c r="D4" s="3">
        <v>45860</v>
      </c>
      <c r="G4" t="s">
        <v>29</v>
      </c>
      <c r="H4" t="s">
        <v>30</v>
      </c>
      <c r="I4" s="4">
        <f>IF(E4&lt;&gt;"",E4-D4,"")</f>
        <v>0</v>
      </c>
      <c r="J4" s="4">
        <f>IF(AND(E4&lt;&gt;"",E4&lt;=D4+90),"Yes","No")</f>
        <v>0</v>
      </c>
    </row>
    <row r="5" spans="1:11">
      <c r="A5" t="s">
        <v>31</v>
      </c>
      <c r="B5" t="s">
        <v>32</v>
      </c>
      <c r="C5" t="s">
        <v>33</v>
      </c>
      <c r="D5" s="3">
        <v>45770</v>
      </c>
      <c r="E5" s="3">
        <v>45880</v>
      </c>
      <c r="F5" t="s">
        <v>16</v>
      </c>
      <c r="G5" t="s">
        <v>34</v>
      </c>
      <c r="H5" t="s">
        <v>35</v>
      </c>
      <c r="I5" s="4">
        <f>IF(E5&lt;&gt;"",E5-D5,"")</f>
        <v>0</v>
      </c>
      <c r="J5" s="4">
        <f>IF(AND(E5&lt;&gt;"",E5&lt;=D5+90),"Yes","No")</f>
        <v>0</v>
      </c>
      <c r="K5" t="s">
        <v>36</v>
      </c>
    </row>
    <row r="6" spans="1:11">
      <c r="A6" t="s">
        <v>37</v>
      </c>
      <c r="B6" t="s">
        <v>38</v>
      </c>
      <c r="C6" t="s">
        <v>39</v>
      </c>
      <c r="D6" s="3">
        <v>45870</v>
      </c>
      <c r="E6" s="3">
        <v>45895</v>
      </c>
      <c r="F6" t="s">
        <v>40</v>
      </c>
      <c r="G6" t="s">
        <v>41</v>
      </c>
      <c r="H6" t="s">
        <v>42</v>
      </c>
      <c r="I6" s="4">
        <f>IF(E6&lt;&gt;"",E6-D6,"")</f>
        <v>0</v>
      </c>
      <c r="J6" s="4">
        <f>IF(AND(E6&lt;&gt;"",E6&lt;=D6+90),"Yes","No")</f>
        <v>0</v>
      </c>
    </row>
  </sheetData>
  <conditionalFormatting sqref="D2:D2001">
    <cfRule type="expression" dxfId="1" priority="2">
      <formula>AND($E2="", $D2&gt;=TODAY()-90)</formula>
    </cfRule>
  </conditionalFormatting>
  <conditionalFormatting sqref="F2:F2001">
    <cfRule type="cellIs" dxfId="2" priority="3" operator="equal">
      <formula>"No-Show"</formula>
    </cfRule>
  </conditionalFormatting>
  <conditionalFormatting sqref="J2:J2001">
    <cfRule type="cellIs" dxfId="0" priority="1" operator="equal">
      <formula>"Yes"</formula>
    </cfRule>
  </conditionalFormatting>
  <dataValidations count="1">
    <dataValidation type="list" allowBlank="1" showInputMessage="1" showErrorMessage="1" sqref="F2:F2001">
      <formula1>"Scheduled,Showed,No-Show,Cancelled,Rescheduled,Walk-in,"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>
  <dimension ref="A1:A52"/>
  <sheetViews>
    <sheetView workbookViewId="0"/>
  </sheetViews>
  <sheetFormatPr defaultRowHeight="15"/>
  <cols>
    <col min="1" max="1" width="110.7109375" customWidth="1"/>
  </cols>
  <sheetData>
    <row r="1" spans="1:1">
      <c r="A1" s="1" t="s">
        <v>43</v>
      </c>
    </row>
    <row r="3" spans="1:1">
      <c r="A3" s="2" t="s">
        <v>44</v>
      </c>
    </row>
    <row r="6" spans="1:1">
      <c r="A6" s="5" t="s">
        <v>45</v>
      </c>
    </row>
    <row r="8" spans="1:1">
      <c r="A8" cm="1">
        <f t="array" ref="A8">IFERROR(_xlfn._xlws.FILTER(Data!A2:K2001, (Data!$E$2:$E$2001="") * (Data!$D$2:$D$2001&gt;=TODAY()-90)), "All recent buyers have appointments")</f>
        <v>0</v>
      </c>
    </row>
    <row r="28" spans="1:1">
      <c r="A28" s="5" t="s">
        <v>46</v>
      </c>
    </row>
    <row r="30" spans="1:1">
      <c r="A30" cm="1">
        <f t="array" ref="A30">IFERROR(_xlfn._xlws.FILTER(Data!A2:K2001, Data!$F$2:$F$2001="No-Show"), "No recent no-shows")</f>
        <v>0</v>
      </c>
    </row>
    <row r="50" spans="1:1">
      <c r="A50" s="5" t="s">
        <v>47</v>
      </c>
    </row>
    <row r="52" spans="1:1">
      <c r="A52" cm="1">
        <f t="array" ref="A52">IFERROR(_xlfn._xlws.FILTER(Data!A2:K2001, (Data!$E$2:$E$2001&gt;=TODAY()) * (Data!$E$2:$E$2001&lt;=TODAY()+7)), "No upcoming appointments in next 7 days")</f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B20"/>
  <sheetViews>
    <sheetView workbookViewId="0"/>
  </sheetViews>
  <sheetFormatPr defaultRowHeight="15"/>
  <cols>
    <col min="1" max="3" width="30.7109375" customWidth="1"/>
  </cols>
  <sheetData>
    <row r="1" spans="1:2">
      <c r="A1" s="1" t="s">
        <v>48</v>
      </c>
    </row>
    <row r="3" spans="1:2">
      <c r="A3" s="5" t="s">
        <v>49</v>
      </c>
    </row>
    <row r="5" spans="1:2">
      <c r="A5" s="5" t="s">
        <v>50</v>
      </c>
      <c r="B5">
        <f>COUNTA(Data!D:D)-1</f>
        <v>0</v>
      </c>
    </row>
    <row r="6" spans="1:2">
      <c r="A6" s="5" t="s">
        <v>51</v>
      </c>
      <c r="B6">
        <f>COUNTIF(Data!J:J,"Yes")</f>
        <v>0</v>
      </c>
    </row>
    <row r="7" spans="1:2">
      <c r="A7" s="5" t="s">
        <v>52</v>
      </c>
      <c r="B7" s="6">
        <f>IFERROR(B6/B5,0)</f>
        <v>0</v>
      </c>
    </row>
    <row r="9" spans="1:2">
      <c r="A9" s="5" t="s">
        <v>53</v>
      </c>
      <c r="B9">
        <f>COUNTIFS(Data!J:J,"Yes",Data!F:F,"Showed")</f>
        <v>0</v>
      </c>
    </row>
    <row r="10" spans="1:2">
      <c r="A10" s="5" t="s">
        <v>54</v>
      </c>
      <c r="B10" s="6">
        <f>IFERROR(B9/B6,0)</f>
        <v>0</v>
      </c>
    </row>
    <row r="12" spans="1:2">
      <c r="A12" s="5" t="s">
        <v>55</v>
      </c>
      <c r="B12">
        <f>COUNTIFS(Data!E:E,"",Data!D:D,"&gt;="&amp;TODAY()-90)</f>
        <v>0</v>
      </c>
    </row>
    <row r="14" spans="1:2">
      <c r="A14" s="5" t="s">
        <v>56</v>
      </c>
      <c r="B14">
        <f>COUNTIF(Data!F:F,"No-Show")</f>
        <v>0</v>
      </c>
    </row>
    <row r="16" spans="1:2">
      <c r="A16" s="5" t="s">
        <v>57</v>
      </c>
      <c r="B16">
        <f>COUNTIFS(Data!E:E,"&gt;="&amp;TODAY(),Data!E:E,"&lt;="&amp;TODAY()+7)</f>
        <v>0</v>
      </c>
    </row>
    <row r="18" spans="1:2">
      <c r="A18" s="5" t="s">
        <v>58</v>
      </c>
    </row>
    <row r="19" spans="1:2">
      <c r="A19" s="5" t="s">
        <v>59</v>
      </c>
      <c r="B19" t="s">
        <v>60</v>
      </c>
    </row>
    <row r="20" spans="1:2">
      <c r="A20" s="5" t="s">
        <v>61</v>
      </c>
      <c r="B20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README</vt:lpstr>
      <vt:lpstr>Data</vt:lpstr>
      <vt:lpstr>Action_Lists</vt:lpstr>
      <vt:lpstr>Summary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2025-08-21T13:38:05Z</dcterms:created>
  <dcterms:modified xsi:type="dcterms:W3CDTF">2025-08-21T13:38:05Z</dcterms:modified>
</cp:coreProperties>
</file>